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Tracy\Dropbox (Admin Assist)\Admin Assist Files\Clients\Walking Acccess Aotearoa\Drafts\General Compliance for all organisations\Finances\Template Forms\"/>
    </mc:Choice>
  </mc:AlternateContent>
  <xr:revisionPtr revIDLastSave="0" documentId="13_ncr:1_{44A9AA9A-FBDD-4E03-8761-1AC0FCABD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shflow Forecast" sheetId="1" r:id="rId1"/>
    <sheet name="Lease &amp; Contract Commitments" sheetId="2" r:id="rId2"/>
    <sheet name="Unexpended Grants" sheetId="3" r:id="rId3"/>
    <sheet name="Graph" sheetId="5" r:id="rId4"/>
    <sheet name="Data for Graph " sheetId="4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L4" i="4"/>
  <c r="K4" i="4"/>
  <c r="J4" i="4"/>
  <c r="I4" i="4"/>
  <c r="H4" i="4"/>
  <c r="G4" i="4"/>
  <c r="F4" i="4"/>
  <c r="E4" i="4"/>
  <c r="M3" i="4"/>
  <c r="L3" i="4"/>
  <c r="K3" i="4"/>
  <c r="J3" i="4"/>
  <c r="I3" i="4"/>
  <c r="H3" i="4"/>
  <c r="G3" i="4"/>
  <c r="F3" i="4"/>
  <c r="E3" i="4"/>
  <c r="M2" i="4"/>
  <c r="L2" i="4"/>
  <c r="K2" i="4"/>
  <c r="J2" i="4"/>
  <c r="I2" i="4"/>
  <c r="H2" i="4"/>
  <c r="G2" i="4"/>
  <c r="F2" i="4"/>
  <c r="E2" i="4"/>
  <c r="D4" i="4"/>
  <c r="D3" i="4"/>
  <c r="D2" i="4"/>
  <c r="B4" i="4"/>
  <c r="C4" i="4"/>
  <c r="C3" i="4"/>
  <c r="C2" i="4"/>
  <c r="B3" i="4"/>
  <c r="B2" i="4"/>
  <c r="M1" i="4"/>
  <c r="L1" i="4"/>
  <c r="K1" i="4"/>
  <c r="J1" i="4"/>
  <c r="I1" i="4"/>
  <c r="H1" i="4"/>
  <c r="G1" i="4"/>
  <c r="F1" i="4"/>
  <c r="E1" i="4"/>
  <c r="D1" i="4"/>
  <c r="C1" i="4"/>
  <c r="B1" i="4"/>
  <c r="C62" i="1"/>
  <c r="C67" i="1"/>
  <c r="C61" i="1"/>
  <c r="D60" i="1"/>
  <c r="C55" i="1"/>
  <c r="C17" i="1"/>
  <c r="C32" i="1"/>
  <c r="C48" i="1"/>
  <c r="C50" i="1"/>
  <c r="C57" i="1"/>
  <c r="G32" i="1"/>
  <c r="H32" i="1"/>
  <c r="I32" i="1"/>
  <c r="J32" i="1"/>
  <c r="K32" i="1"/>
  <c r="L32" i="1"/>
  <c r="M32" i="1"/>
  <c r="N32" i="1"/>
  <c r="N17" i="1"/>
  <c r="M17" i="1"/>
  <c r="L17" i="1"/>
  <c r="J17" i="1"/>
  <c r="H17" i="1"/>
  <c r="G17" i="1"/>
  <c r="F17" i="1"/>
  <c r="D55" i="1"/>
  <c r="K17" i="1"/>
  <c r="I17" i="1"/>
  <c r="E17" i="1"/>
  <c r="D17" i="1"/>
  <c r="B17" i="1"/>
  <c r="B48" i="1"/>
  <c r="F11" i="2"/>
  <c r="B70" i="1"/>
  <c r="F2" i="2"/>
  <c r="F2" i="3"/>
  <c r="F19" i="3"/>
  <c r="B71" i="1"/>
  <c r="N55" i="1"/>
  <c r="N48" i="1"/>
  <c r="M48" i="1"/>
  <c r="L48" i="1"/>
  <c r="K48" i="1"/>
  <c r="J48" i="1"/>
  <c r="I48" i="1"/>
  <c r="H48" i="1"/>
  <c r="G48" i="1"/>
  <c r="F32" i="1"/>
  <c r="F48" i="1"/>
  <c r="E32" i="1"/>
  <c r="E48" i="1"/>
  <c r="D32" i="1"/>
  <c r="D48" i="1"/>
  <c r="M55" i="1"/>
  <c r="L55" i="1"/>
  <c r="K55" i="1"/>
  <c r="J55" i="1"/>
  <c r="I55" i="1"/>
  <c r="H55" i="1"/>
  <c r="G55" i="1"/>
  <c r="F55" i="1"/>
  <c r="E55" i="1"/>
  <c r="D50" i="1"/>
  <c r="D57" i="1"/>
  <c r="H50" i="1"/>
  <c r="N50" i="1"/>
  <c r="L50" i="1"/>
  <c r="L57" i="1"/>
  <c r="L61" i="1"/>
  <c r="I50" i="1"/>
  <c r="G50" i="1"/>
  <c r="J50" i="1"/>
  <c r="M50" i="1"/>
  <c r="F50" i="1"/>
  <c r="E50" i="1"/>
  <c r="E57" i="1"/>
  <c r="E61" i="1"/>
  <c r="K50" i="1"/>
  <c r="J57" i="1"/>
  <c r="J61" i="1"/>
  <c r="M57" i="1"/>
  <c r="M61" i="1"/>
  <c r="D61" i="1"/>
  <c r="D62" i="1"/>
  <c r="D67" i="1"/>
  <c r="G57" i="1"/>
  <c r="G61" i="1"/>
  <c r="H57" i="1"/>
  <c r="H61" i="1"/>
  <c r="K57" i="1"/>
  <c r="K61" i="1"/>
  <c r="F57" i="1"/>
  <c r="F61" i="1"/>
  <c r="I57" i="1"/>
  <c r="I61" i="1"/>
  <c r="N57" i="1"/>
  <c r="N61" i="1"/>
  <c r="E60" i="1"/>
  <c r="E62" i="1"/>
  <c r="E67" i="1"/>
  <c r="F60" i="1"/>
  <c r="F62" i="1"/>
  <c r="F67" i="1"/>
  <c r="G60" i="1"/>
  <c r="G62" i="1"/>
  <c r="G67" i="1"/>
  <c r="H60" i="1"/>
  <c r="H62" i="1"/>
  <c r="H67" i="1"/>
  <c r="I60" i="1"/>
  <c r="I62" i="1"/>
  <c r="I67" i="1"/>
  <c r="J60" i="1"/>
  <c r="J62" i="1"/>
  <c r="J67" i="1"/>
  <c r="K60" i="1"/>
  <c r="K62" i="1"/>
  <c r="K67" i="1"/>
  <c r="L60" i="1"/>
  <c r="L62" i="1"/>
  <c r="L67" i="1"/>
  <c r="M60" i="1"/>
  <c r="M62" i="1"/>
  <c r="M67" i="1"/>
  <c r="N60" i="1"/>
  <c r="N62" i="1"/>
  <c r="N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I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Tracy:</t>
        </r>
        <r>
          <rPr>
            <sz val="9"/>
            <color indexed="81"/>
            <rFont val="Tahoma"/>
            <charset val="1"/>
          </rPr>
          <t xml:space="preserve">
This indicates an explanation when you hove over this cell</t>
        </r>
      </text>
    </comment>
    <comment ref="A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Update to ACTUAL once a month has passed. 
Also update Income &amp; Expense figures for the corresponding month to acutal so that Forecast remains as accurate as possible</t>
        </r>
      </text>
    </comment>
    <comment ref="A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Tracy:</t>
        </r>
        <r>
          <rPr>
            <sz val="9"/>
            <color indexed="81"/>
            <rFont val="Tahoma"/>
            <charset val="1"/>
          </rPr>
          <t xml:space="preserve">
Only add in confirmed Income </t>
        </r>
      </text>
    </comment>
    <comment ref="A19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Tracy:</t>
        </r>
        <r>
          <rPr>
            <sz val="9"/>
            <color indexed="81"/>
            <rFont val="Tahoma"/>
            <charset val="1"/>
          </rPr>
          <t xml:space="preserve">
Update predicted expenses to actual once a month has passed</t>
        </r>
      </text>
    </comment>
    <comment ref="C6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opening bank account balance</t>
        </r>
      </text>
    </comment>
    <comment ref="A6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Annual Leave payable to staff if they left your organisation or you had to wrap up</t>
        </r>
      </text>
    </comment>
    <comment ref="A6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GST collected, less GST paid on expenses = GST Payable to IRD</t>
        </r>
      </text>
    </comment>
    <comment ref="A6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Include PAYE &amp; KiwiSaver payments due to the IRD if not included in Wages &amp; Salaries expense line</t>
        </r>
      </text>
    </comment>
    <comment ref="A7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Signed Leases for items such as photocopiers, mobile phones etc
Contracts with people to complete a particular project or activity</t>
        </r>
      </text>
    </comment>
    <comment ref="A7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Unexpended Grants = grants not yet spent. 
If funding purpose &amp; terms cannot be met funds may need to be returned to the funder</t>
        </r>
      </text>
    </comment>
  </commentList>
</comments>
</file>

<file path=xl/sharedStrings.xml><?xml version="1.0" encoding="utf-8"?>
<sst xmlns="http://schemas.openxmlformats.org/spreadsheetml/2006/main" count="96" uniqueCount="83">
  <si>
    <t>Grants</t>
  </si>
  <si>
    <t>Interest Income</t>
  </si>
  <si>
    <t>Other Revenue</t>
  </si>
  <si>
    <t>Registration fees</t>
  </si>
  <si>
    <t>Sponsorship</t>
  </si>
  <si>
    <t>Total Income</t>
  </si>
  <si>
    <t>ACC Levies</t>
  </si>
  <si>
    <t>Accounting</t>
  </si>
  <si>
    <t>Bank Fees</t>
  </si>
  <si>
    <t>Catering</t>
  </si>
  <si>
    <t>Consulting</t>
  </si>
  <si>
    <t>Contractors</t>
  </si>
  <si>
    <t>Entertainment</t>
  </si>
  <si>
    <t>General Expenses</t>
  </si>
  <si>
    <t>HR Costs</t>
  </si>
  <si>
    <t>Insurance</t>
  </si>
  <si>
    <t>Interest Expense</t>
  </si>
  <si>
    <t>KiwiSaver Employer Contributions</t>
  </si>
  <si>
    <t>Koha or Donation</t>
  </si>
  <si>
    <t>Marketing</t>
  </si>
  <si>
    <t>Mileage</t>
  </si>
  <si>
    <t>Office Expenses</t>
  </si>
  <si>
    <t>Printing &amp; Stationery</t>
  </si>
  <si>
    <t>Rent</t>
  </si>
  <si>
    <t>Subscriptions</t>
  </si>
  <si>
    <t>Telephone &amp; Internet</t>
  </si>
  <si>
    <t>Travel - National</t>
  </si>
  <si>
    <t>Venues</t>
  </si>
  <si>
    <t>Wages &amp; Salaries</t>
  </si>
  <si>
    <t>Total Operating Expenses</t>
  </si>
  <si>
    <t>Operating Surplus (Deficit)</t>
  </si>
  <si>
    <t>Plus Non Operating Movements</t>
  </si>
  <si>
    <t>Computer Equipment</t>
  </si>
  <si>
    <t>Website Development</t>
  </si>
  <si>
    <t>Total Non Operating Movements</t>
  </si>
  <si>
    <t>Net Cash Movement</t>
  </si>
  <si>
    <t>Summary</t>
  </si>
  <si>
    <t>Plus Net Cash Movement</t>
  </si>
  <si>
    <t>Cashflow Forecast</t>
  </si>
  <si>
    <t>Name of Organisation</t>
  </si>
  <si>
    <t xml:space="preserve">As at  </t>
  </si>
  <si>
    <t xml:space="preserve">Monthly Average </t>
  </si>
  <si>
    <t>Opening Bank Account Balance</t>
  </si>
  <si>
    <t>Closing Bank Account Balance</t>
  </si>
  <si>
    <t>Contracts</t>
  </si>
  <si>
    <t>Donations</t>
  </si>
  <si>
    <t>Professional Development</t>
  </si>
  <si>
    <t>Power</t>
  </si>
  <si>
    <t>Available Funds</t>
  </si>
  <si>
    <r>
      <rPr>
        <i/>
        <u/>
        <sz val="9"/>
        <rFont val="Arial"/>
        <family val="2"/>
      </rPr>
      <t>Less:</t>
    </r>
    <r>
      <rPr>
        <i/>
        <sz val="9"/>
        <rFont val="Arial"/>
        <family val="2"/>
      </rPr>
      <t xml:space="preserve"> Accrued Annual Leave</t>
    </r>
  </si>
  <si>
    <r>
      <rPr>
        <i/>
        <u/>
        <sz val="10"/>
        <rFont val="Arial"/>
        <family val="2"/>
      </rPr>
      <t>Less:</t>
    </r>
    <r>
      <rPr>
        <i/>
        <sz val="10"/>
        <rFont val="Arial"/>
        <family val="2"/>
      </rPr>
      <t xml:space="preserve"> GST Payable</t>
    </r>
  </si>
  <si>
    <t>Audit Fees</t>
  </si>
  <si>
    <t>Date Funding Approved</t>
  </si>
  <si>
    <t>Funder</t>
  </si>
  <si>
    <t>Amount Granted</t>
  </si>
  <si>
    <t>Funds Spent</t>
  </si>
  <si>
    <t>Funds to Spend</t>
  </si>
  <si>
    <t>Accountability Date</t>
  </si>
  <si>
    <t>Accountability Completed</t>
  </si>
  <si>
    <t>Purpose</t>
  </si>
  <si>
    <t>Unexpended Funds</t>
  </si>
  <si>
    <t>Current Unexpended Grants</t>
  </si>
  <si>
    <t>Supplier</t>
  </si>
  <si>
    <t>Description</t>
  </si>
  <si>
    <t>Amount</t>
  </si>
  <si>
    <t>Lease End Date</t>
  </si>
  <si>
    <t>Total Amount to be paid</t>
  </si>
  <si>
    <t># Payments to end of lease</t>
  </si>
  <si>
    <t>Total Lease Commitments</t>
  </si>
  <si>
    <t>Operating Expenses (includes GST if applicable)</t>
  </si>
  <si>
    <t>Notes</t>
  </si>
  <si>
    <t>Lease &amp; Contract Commitments</t>
  </si>
  <si>
    <t>Update cells with this colour background only</t>
  </si>
  <si>
    <t>Add additional expenses</t>
  </si>
  <si>
    <t>Add Other Income Sources</t>
  </si>
  <si>
    <t>ACTUAL / PREDICTED</t>
  </si>
  <si>
    <t>PREDICTED</t>
  </si>
  <si>
    <t>Indicates an explanation in this cell</t>
  </si>
  <si>
    <t>Income (includes GST if registered)</t>
  </si>
  <si>
    <t>ACTUAL</t>
  </si>
  <si>
    <t>Less: PAYE &amp; KiwiSaver Payable</t>
  </si>
  <si>
    <t>Actual/Predicted Income</t>
  </si>
  <si>
    <t>Actual/Predicted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</si>
</sst>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$-809]#,##0.00;\-[$$-809]#,##0.00"/>
    <numFmt numFmtId="165" formatCode="[$$-809]#,##0;\-[$$-809]#,##0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u/>
      <sz val="9"/>
      <name val="Arial"/>
      <family val="2"/>
    </font>
    <font>
      <i/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top" wrapText="1"/>
    </xf>
    <xf numFmtId="164" fontId="4" fillId="0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 wrapText="1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vertical="center"/>
    </xf>
    <xf numFmtId="165" fontId="0" fillId="0" borderId="0" xfId="0" applyNumberFormat="1">
      <alignment vertical="center"/>
    </xf>
    <xf numFmtId="165" fontId="4" fillId="0" borderId="1" xfId="0" applyNumberFormat="1" applyFont="1" applyFill="1" applyBorder="1" applyAlignment="1" applyProtection="1">
      <alignment vertical="center"/>
    </xf>
    <xf numFmtId="165" fontId="4" fillId="0" borderId="2" xfId="0" applyNumberFormat="1" applyFont="1" applyFill="1" applyBorder="1" applyAlignment="1" applyProtection="1">
      <alignment vertical="center"/>
    </xf>
    <xf numFmtId="17" fontId="6" fillId="0" borderId="0" xfId="0" applyNumberFormat="1" applyFont="1" applyFill="1" applyBorder="1" applyAlignment="1" applyProtection="1">
      <alignment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 wrapText="1"/>
    </xf>
    <xf numFmtId="164" fontId="4" fillId="0" borderId="0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165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165" fontId="2" fillId="2" borderId="0" xfId="0" applyNumberFormat="1" applyFont="1" applyFill="1" applyBorder="1" applyAlignment="1" applyProtection="1">
      <alignment vertical="center"/>
    </xf>
    <xf numFmtId="165" fontId="2" fillId="2" borderId="0" xfId="0" applyNumberFormat="1" applyFont="1" applyFill="1" applyBorder="1" applyAlignment="1" applyProtection="1">
      <alignment horizontal="right" vertical="center"/>
    </xf>
    <xf numFmtId="165" fontId="2" fillId="2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44" fontId="0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165" fontId="6" fillId="0" borderId="3" xfId="0" applyNumberFormat="1" applyFont="1" applyBorder="1">
      <alignment vertical="center"/>
    </xf>
    <xf numFmtId="44" fontId="0" fillId="2" borderId="0" xfId="1" applyFont="1" applyFill="1">
      <alignment vertical="center"/>
    </xf>
    <xf numFmtId="166" fontId="0" fillId="0" borderId="0" xfId="1" applyNumberFormat="1" applyFont="1">
      <alignment vertical="center"/>
    </xf>
    <xf numFmtId="166" fontId="6" fillId="0" borderId="3" xfId="1" applyNumberFormat="1" applyFont="1" applyBorder="1">
      <alignment vertical="center"/>
    </xf>
    <xf numFmtId="165" fontId="0" fillId="2" borderId="0" xfId="0" applyNumberFormat="1" applyFill="1" applyAlignment="1">
      <alignment horizontal="center" vertical="center"/>
    </xf>
    <xf numFmtId="0" fontId="6" fillId="2" borderId="0" xfId="0" applyFont="1" applyFill="1">
      <alignment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5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 vertical="center"/>
    </xf>
    <xf numFmtId="17" fontId="14" fillId="2" borderId="0" xfId="0" applyNumberFormat="1" applyFont="1" applyFill="1" applyBorder="1" applyAlignment="1" applyProtection="1">
      <alignment vertical="center"/>
    </xf>
    <xf numFmtId="166" fontId="0" fillId="2" borderId="0" xfId="1" applyNumberFormat="1" applyFont="1" applyFill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/>
    </xf>
    <xf numFmtId="17" fontId="6" fillId="0" borderId="0" xfId="0" applyNumberFormat="1" applyFo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>
                <a:solidFill>
                  <a:sysClr val="windowText" lastClr="000000"/>
                </a:solidFill>
              </a:rPr>
              <a:t>Cashflow Forecast Year</a:t>
            </a:r>
            <a:r>
              <a:rPr lang="en-NZ" baseline="0">
                <a:solidFill>
                  <a:sysClr val="windowText" lastClr="000000"/>
                </a:solidFill>
              </a:rPr>
              <a:t> Ended 31 March 2022 </a:t>
            </a:r>
            <a:endParaRPr lang="en-NZ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Graph '!$A$2</c:f>
              <c:strCache>
                <c:ptCount val="1"/>
                <c:pt idx="0">
                  <c:v>Actual/Predicted Income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for Graph '!$B$1:$M$1</c:f>
              <c:numCache>
                <c:formatCode>mmm\-yy</c:formatCode>
                <c:ptCount val="12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</c:numCache>
            </c:numRef>
          </c:cat>
          <c:val>
            <c:numRef>
              <c:f>'Data for Graph '!$B$2:$M$2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259-B397-59DB2C933FFB}"/>
            </c:ext>
          </c:extLst>
        </c:ser>
        <c:ser>
          <c:idx val="1"/>
          <c:order val="1"/>
          <c:tx>
            <c:strRef>
              <c:f>'Data for Graph '!$A$3</c:f>
              <c:strCache>
                <c:ptCount val="1"/>
                <c:pt idx="0">
                  <c:v>Actual/Predicted Expenses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Graph '!$B$1:$M$1</c:f>
              <c:numCache>
                <c:formatCode>mmm\-yy</c:formatCode>
                <c:ptCount val="12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</c:numCache>
            </c:numRef>
          </c:cat>
          <c:val>
            <c:numRef>
              <c:f>'Data for Graph '!$B$3:$M$3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259-B397-59DB2C933FFB}"/>
            </c:ext>
          </c:extLst>
        </c:ser>
        <c:ser>
          <c:idx val="2"/>
          <c:order val="2"/>
          <c:tx>
            <c:strRef>
              <c:f>'Data for Graph '!$A$4</c:f>
              <c:strCache>
                <c:ptCount val="1"/>
                <c:pt idx="0">
                  <c:v>Available 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for Graph '!$B$1:$M$1</c:f>
              <c:numCache>
                <c:formatCode>mmm\-yy</c:formatCode>
                <c:ptCount val="12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</c:numCache>
            </c:numRef>
          </c:cat>
          <c:val>
            <c:numRef>
              <c:f>'Data for Graph '!$B$4:$M$4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259-B397-59DB2C933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3835455"/>
        <c:axId val="1103837951"/>
      </c:lineChart>
      <c:dateAx>
        <c:axId val="110383545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37951"/>
        <c:crosses val="autoZero"/>
        <c:auto val="1"/>
        <c:lblOffset val="100"/>
        <c:baseTimeUnit val="months"/>
      </c:dateAx>
      <c:valAx>
        <c:axId val="110383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83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600074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BFF735-58E1-4B1D-9003-E49A0A8F4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topLeftCell="A41" zoomScaleNormal="100" workbookViewId="0">
      <selection activeCell="C79" sqref="C79"/>
    </sheetView>
  </sheetViews>
  <sheetFormatPr defaultRowHeight="12.75" customHeight="1" x14ac:dyDescent="0.2"/>
  <cols>
    <col min="1" max="1" width="29.42578125" customWidth="1"/>
    <col min="2" max="2" width="9.5703125" style="18" customWidth="1"/>
    <col min="3" max="3" width="8.42578125" style="18" customWidth="1"/>
    <col min="4" max="4" width="8.140625" customWidth="1"/>
    <col min="5" max="5" width="8.42578125" customWidth="1"/>
    <col min="6" max="6" width="9.140625" customWidth="1"/>
    <col min="7" max="7" width="10.42578125" customWidth="1"/>
    <col min="8" max="8" width="10.5703125" customWidth="1"/>
    <col min="9" max="9" width="9.42578125" customWidth="1"/>
    <col min="10" max="14" width="8.85546875" customWidth="1"/>
  </cols>
  <sheetData>
    <row r="1" spans="1:16" ht="12.75" customHeight="1" x14ac:dyDescent="0.2">
      <c r="A1" s="49" t="s">
        <v>38</v>
      </c>
      <c r="B1" s="11"/>
      <c r="C1" s="11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12.75" customHeight="1" x14ac:dyDescent="0.2">
      <c r="A2" s="50" t="s">
        <v>39</v>
      </c>
      <c r="B2" s="51"/>
      <c r="C2" s="51"/>
      <c r="D2" s="52"/>
      <c r="E2" s="52"/>
      <c r="F2" s="52"/>
      <c r="G2" s="9"/>
      <c r="H2" s="9"/>
      <c r="I2" s="48" t="s">
        <v>72</v>
      </c>
      <c r="J2" s="47"/>
      <c r="K2" s="29"/>
      <c r="L2" s="52"/>
      <c r="M2" s="52"/>
      <c r="N2" s="9"/>
    </row>
    <row r="3" spans="1:16" ht="12.75" customHeight="1" x14ac:dyDescent="0.2">
      <c r="A3" s="50" t="s">
        <v>40</v>
      </c>
      <c r="B3" s="51"/>
      <c r="C3" s="51"/>
      <c r="D3" s="52"/>
      <c r="E3" s="52"/>
      <c r="F3" s="52"/>
      <c r="G3" s="9"/>
      <c r="H3" s="9"/>
      <c r="I3" s="9"/>
      <c r="J3" s="55" t="s">
        <v>77</v>
      </c>
      <c r="K3" s="55"/>
      <c r="L3" s="55"/>
      <c r="M3" s="55"/>
      <c r="N3" s="9"/>
    </row>
    <row r="4" spans="1:16" ht="12.75" hidden="1" customHeight="1" x14ac:dyDescent="0.2">
      <c r="A4" s="25"/>
      <c r="B4" s="12"/>
      <c r="C4" s="12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6" ht="34.5" customHeight="1" x14ac:dyDescent="0.2">
      <c r="A5" s="4"/>
      <c r="B5" s="22" t="s">
        <v>41</v>
      </c>
      <c r="C5" s="17">
        <v>44287</v>
      </c>
      <c r="D5" s="17">
        <v>44317</v>
      </c>
      <c r="E5" s="17">
        <v>44348</v>
      </c>
      <c r="F5" s="17">
        <v>44378</v>
      </c>
      <c r="G5" s="17">
        <v>44409</v>
      </c>
      <c r="H5" s="17">
        <v>44440</v>
      </c>
      <c r="I5" s="17">
        <v>44470</v>
      </c>
      <c r="J5" s="17">
        <v>44501</v>
      </c>
      <c r="K5" s="17">
        <v>44531</v>
      </c>
      <c r="L5" s="17">
        <v>44562</v>
      </c>
      <c r="M5" s="17">
        <v>44593</v>
      </c>
      <c r="N5" s="17">
        <v>44621</v>
      </c>
      <c r="P5" s="2"/>
    </row>
    <row r="6" spans="1:16" ht="13.5" customHeight="1" x14ac:dyDescent="0.2">
      <c r="A6" s="3" t="s">
        <v>75</v>
      </c>
      <c r="B6" s="22"/>
      <c r="C6" s="53" t="s">
        <v>79</v>
      </c>
      <c r="D6" s="53" t="s">
        <v>79</v>
      </c>
      <c r="E6" s="53" t="s">
        <v>79</v>
      </c>
      <c r="F6" s="53" t="s">
        <v>76</v>
      </c>
      <c r="G6" s="53" t="s">
        <v>76</v>
      </c>
      <c r="H6" s="53" t="s">
        <v>76</v>
      </c>
      <c r="I6" s="53" t="s">
        <v>76</v>
      </c>
      <c r="J6" s="53" t="s">
        <v>76</v>
      </c>
      <c r="K6" s="53" t="s">
        <v>76</v>
      </c>
      <c r="L6" s="53" t="s">
        <v>76</v>
      </c>
      <c r="M6" s="53" t="s">
        <v>76</v>
      </c>
      <c r="N6" s="53" t="s">
        <v>76</v>
      </c>
      <c r="P6" s="2"/>
    </row>
    <row r="7" spans="1:16" ht="12.75" customHeight="1" x14ac:dyDescent="0.2">
      <c r="A7" s="3" t="s">
        <v>78</v>
      </c>
      <c r="B7" s="12"/>
      <c r="C7" s="12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6" ht="12.75" customHeight="1" x14ac:dyDescent="0.2">
      <c r="A8" s="1" t="s">
        <v>0</v>
      </c>
      <c r="B8" s="31"/>
      <c r="C8" s="3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P8" s="2"/>
    </row>
    <row r="9" spans="1:16" ht="12.75" customHeight="1" x14ac:dyDescent="0.2">
      <c r="A9" s="1" t="s">
        <v>44</v>
      </c>
      <c r="B9" s="31"/>
      <c r="C9" s="31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P9" s="2"/>
    </row>
    <row r="10" spans="1:16" ht="12.75" customHeight="1" x14ac:dyDescent="0.2">
      <c r="A10" s="1" t="s">
        <v>1</v>
      </c>
      <c r="B10" s="31"/>
      <c r="C10" s="31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P10" s="2"/>
    </row>
    <row r="11" spans="1:16" ht="12.75" customHeight="1" x14ac:dyDescent="0.2">
      <c r="A11" s="1" t="s">
        <v>2</v>
      </c>
      <c r="B11" s="31"/>
      <c r="C11" s="31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P11" s="2"/>
    </row>
    <row r="12" spans="1:16" ht="12.75" customHeight="1" x14ac:dyDescent="0.2">
      <c r="A12" s="1" t="s">
        <v>3</v>
      </c>
      <c r="B12" s="31"/>
      <c r="C12" s="31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P12" s="2"/>
    </row>
    <row r="13" spans="1:16" ht="12.75" customHeight="1" x14ac:dyDescent="0.2">
      <c r="A13" s="1" t="s">
        <v>4</v>
      </c>
      <c r="B13" s="31"/>
      <c r="C13" s="3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P13" s="2"/>
    </row>
    <row r="14" spans="1:16" ht="15" customHeight="1" x14ac:dyDescent="0.2">
      <c r="A14" s="7" t="s">
        <v>45</v>
      </c>
      <c r="B14" s="31"/>
      <c r="C14" s="31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P14" s="2"/>
    </row>
    <row r="15" spans="1:16" ht="15" customHeight="1" x14ac:dyDescent="0.2">
      <c r="A15" s="7" t="s">
        <v>74</v>
      </c>
      <c r="B15" s="31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2"/>
    </row>
    <row r="16" spans="1:16" ht="15" customHeight="1" x14ac:dyDescent="0.2">
      <c r="A16" s="7" t="s">
        <v>74</v>
      </c>
      <c r="B16" s="31"/>
      <c r="C16" s="31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P16" s="2"/>
    </row>
    <row r="17" spans="1:16" ht="15" customHeight="1" x14ac:dyDescent="0.2">
      <c r="A17" s="5" t="s">
        <v>5</v>
      </c>
      <c r="B17" s="37">
        <f>SUM(B8:B16)</f>
        <v>0</v>
      </c>
      <c r="C17" s="15">
        <f>SUM(C8:C16)</f>
        <v>0</v>
      </c>
      <c r="D17" s="15">
        <f>SUM(D8:D16)</f>
        <v>0</v>
      </c>
      <c r="E17" s="15">
        <f t="shared" ref="E17:M17" si="0">SUM(E8:E16)</f>
        <v>0</v>
      </c>
      <c r="F17" s="15">
        <f t="shared" si="0"/>
        <v>0</v>
      </c>
      <c r="G17" s="15">
        <f t="shared" si="0"/>
        <v>0</v>
      </c>
      <c r="H17" s="15">
        <f t="shared" si="0"/>
        <v>0</v>
      </c>
      <c r="I17" s="15">
        <f t="shared" si="0"/>
        <v>0</v>
      </c>
      <c r="J17" s="15">
        <f t="shared" si="0"/>
        <v>0</v>
      </c>
      <c r="K17" s="15">
        <f t="shared" si="0"/>
        <v>0</v>
      </c>
      <c r="L17" s="15">
        <f>SUM(L8:L16)</f>
        <v>0</v>
      </c>
      <c r="M17" s="15">
        <f t="shared" si="0"/>
        <v>0</v>
      </c>
      <c r="N17" s="15">
        <f>SUM(N8:N16)</f>
        <v>0</v>
      </c>
      <c r="P17" s="2"/>
    </row>
    <row r="18" spans="1:16" ht="12.75" customHeight="1" x14ac:dyDescent="0.2"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6" ht="12.75" customHeight="1" x14ac:dyDescent="0.2">
      <c r="A19" s="3" t="s">
        <v>69</v>
      </c>
      <c r="B19" s="12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6" ht="12.75" customHeight="1" x14ac:dyDescent="0.2">
      <c r="A20" s="1" t="s">
        <v>6</v>
      </c>
      <c r="B20" s="31"/>
      <c r="C20" s="31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P20" s="2"/>
    </row>
    <row r="21" spans="1:16" ht="12.75" customHeight="1" x14ac:dyDescent="0.2">
      <c r="A21" s="1" t="s">
        <v>7</v>
      </c>
      <c r="B21" s="31"/>
      <c r="C21" s="31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P21" s="2"/>
    </row>
    <row r="22" spans="1:16" ht="12.75" customHeight="1" x14ac:dyDescent="0.2">
      <c r="A22" s="1" t="s">
        <v>51</v>
      </c>
      <c r="B22" s="31"/>
      <c r="C22" s="31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P22" s="2"/>
    </row>
    <row r="23" spans="1:16" ht="12.75" customHeight="1" x14ac:dyDescent="0.2">
      <c r="A23" s="1" t="s">
        <v>8</v>
      </c>
      <c r="B23" s="31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P23" s="2"/>
    </row>
    <row r="24" spans="1:16" ht="12.75" customHeight="1" x14ac:dyDescent="0.2">
      <c r="A24" s="1" t="s">
        <v>9</v>
      </c>
      <c r="B24" s="31"/>
      <c r="C24" s="3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P24" s="2"/>
    </row>
    <row r="25" spans="1:16" ht="12.75" customHeight="1" x14ac:dyDescent="0.2">
      <c r="A25" s="1" t="s">
        <v>10</v>
      </c>
      <c r="B25" s="31"/>
      <c r="C25" s="3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P25" s="2"/>
    </row>
    <row r="26" spans="1:16" ht="12.75" customHeight="1" x14ac:dyDescent="0.2">
      <c r="A26" s="1" t="s">
        <v>11</v>
      </c>
      <c r="B26" s="31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P26" s="2"/>
    </row>
    <row r="27" spans="1:16" ht="12.75" customHeight="1" x14ac:dyDescent="0.2">
      <c r="A27" s="1" t="s">
        <v>12</v>
      </c>
      <c r="B27" s="31"/>
      <c r="C27" s="31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P27" s="2"/>
    </row>
    <row r="28" spans="1:16" ht="12.75" customHeight="1" x14ac:dyDescent="0.2">
      <c r="A28" s="1" t="s">
        <v>13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P28" s="2"/>
    </row>
    <row r="29" spans="1:16" ht="12.75" customHeight="1" x14ac:dyDescent="0.2">
      <c r="A29" s="1" t="s">
        <v>14</v>
      </c>
      <c r="B29" s="31"/>
      <c r="C29" s="31"/>
      <c r="D29" s="31"/>
      <c r="E29" s="31"/>
      <c r="F29" s="30"/>
      <c r="G29" s="30"/>
      <c r="H29" s="30"/>
      <c r="I29" s="30"/>
      <c r="J29" s="30"/>
      <c r="K29" s="30"/>
      <c r="L29" s="30"/>
      <c r="M29" s="30"/>
      <c r="N29" s="30"/>
      <c r="P29" s="2"/>
    </row>
    <row r="30" spans="1:16" ht="12.75" customHeight="1" x14ac:dyDescent="0.2">
      <c r="A30" s="1" t="s">
        <v>15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P30" s="2"/>
    </row>
    <row r="31" spans="1:16" ht="12.75" customHeight="1" x14ac:dyDescent="0.2">
      <c r="A31" s="1" t="s">
        <v>16</v>
      </c>
      <c r="B31" s="31"/>
      <c r="C31" s="31"/>
      <c r="D31" s="31"/>
      <c r="E31" s="31"/>
      <c r="F31" s="30"/>
      <c r="G31" s="30"/>
      <c r="H31" s="30"/>
      <c r="I31" s="30"/>
      <c r="J31" s="30"/>
      <c r="K31" s="30"/>
      <c r="L31" s="30"/>
      <c r="M31" s="30"/>
      <c r="N31" s="30"/>
      <c r="P31" s="2"/>
    </row>
    <row r="32" spans="1:16" s="24" customFormat="1" ht="15.75" customHeight="1" x14ac:dyDescent="0.2">
      <c r="A32" s="7" t="s">
        <v>17</v>
      </c>
      <c r="B32" s="32"/>
      <c r="C32" s="23">
        <f>SUM(C45*3%)</f>
        <v>0</v>
      </c>
      <c r="D32" s="23">
        <f>SUM(D45*3%)</f>
        <v>0</v>
      </c>
      <c r="E32" s="23">
        <f t="shared" ref="E32:M32" si="1">SUM(E45*3%)</f>
        <v>0</v>
      </c>
      <c r="F32" s="23">
        <f t="shared" si="1"/>
        <v>0</v>
      </c>
      <c r="G32" s="23">
        <f t="shared" si="1"/>
        <v>0</v>
      </c>
      <c r="H32" s="23">
        <f t="shared" si="1"/>
        <v>0</v>
      </c>
      <c r="I32" s="23">
        <f t="shared" si="1"/>
        <v>0</v>
      </c>
      <c r="J32" s="23">
        <f t="shared" si="1"/>
        <v>0</v>
      </c>
      <c r="K32" s="23">
        <f t="shared" si="1"/>
        <v>0</v>
      </c>
      <c r="L32" s="23">
        <f t="shared" si="1"/>
        <v>0</v>
      </c>
      <c r="M32" s="23">
        <f t="shared" si="1"/>
        <v>0</v>
      </c>
      <c r="N32" s="23">
        <f t="shared" ref="N32" si="2">SUM(N45*3%)</f>
        <v>0</v>
      </c>
      <c r="P32" s="2"/>
    </row>
    <row r="33" spans="1:16" ht="12.75" customHeight="1" x14ac:dyDescent="0.2">
      <c r="A33" s="1" t="s">
        <v>18</v>
      </c>
      <c r="B33" s="31"/>
      <c r="C33" s="31"/>
      <c r="D33" s="31"/>
      <c r="E33" s="31"/>
      <c r="F33" s="30"/>
      <c r="G33" s="30"/>
      <c r="H33" s="30"/>
      <c r="I33" s="30"/>
      <c r="J33" s="30"/>
      <c r="K33" s="30"/>
      <c r="L33" s="30"/>
      <c r="M33" s="30"/>
      <c r="N33" s="30"/>
      <c r="P33" s="2"/>
    </row>
    <row r="34" spans="1:16" ht="12.75" customHeight="1" x14ac:dyDescent="0.2">
      <c r="A34" s="1" t="s">
        <v>19</v>
      </c>
      <c r="B34" s="31"/>
      <c r="C34" s="31"/>
      <c r="D34" s="31"/>
      <c r="E34" s="31"/>
      <c r="F34" s="30"/>
      <c r="G34" s="30"/>
      <c r="H34" s="30"/>
      <c r="I34" s="30"/>
      <c r="J34" s="30"/>
      <c r="K34" s="30"/>
      <c r="L34" s="30"/>
      <c r="M34" s="30"/>
      <c r="N34" s="30"/>
      <c r="P34" s="2"/>
    </row>
    <row r="35" spans="1:16" ht="12.75" customHeight="1" x14ac:dyDescent="0.2">
      <c r="A35" s="1" t="s">
        <v>20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2"/>
    </row>
    <row r="36" spans="1:16" ht="12.75" customHeight="1" x14ac:dyDescent="0.2">
      <c r="A36" s="1" t="s">
        <v>21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2"/>
    </row>
    <row r="37" spans="1:16" ht="12.75" customHeight="1" x14ac:dyDescent="0.2">
      <c r="A37" s="1" t="s">
        <v>47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P37" s="2"/>
    </row>
    <row r="38" spans="1:16" ht="12.75" customHeight="1" x14ac:dyDescent="0.2">
      <c r="A38" s="1" t="s">
        <v>22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P38" s="2"/>
    </row>
    <row r="39" spans="1:16" ht="12.75" customHeight="1" x14ac:dyDescent="0.2">
      <c r="A39" s="1" t="s">
        <v>46</v>
      </c>
      <c r="B39" s="31"/>
      <c r="C39" s="31"/>
      <c r="D39" s="31"/>
      <c r="E39" s="31"/>
      <c r="F39" s="30"/>
      <c r="G39" s="30"/>
      <c r="H39" s="30"/>
      <c r="I39" s="30"/>
      <c r="J39" s="30"/>
      <c r="K39" s="30"/>
      <c r="L39" s="30"/>
      <c r="M39" s="30"/>
      <c r="N39" s="30"/>
      <c r="P39" s="2"/>
    </row>
    <row r="40" spans="1:16" ht="12.75" customHeight="1" x14ac:dyDescent="0.2">
      <c r="A40" s="1" t="s">
        <v>23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P40" s="2"/>
    </row>
    <row r="41" spans="1:16" ht="12.75" customHeight="1" x14ac:dyDescent="0.2">
      <c r="A41" s="1" t="s">
        <v>24</v>
      </c>
      <c r="B41" s="31"/>
      <c r="C41" s="31"/>
      <c r="D41" s="31"/>
      <c r="E41" s="31"/>
      <c r="F41" s="30"/>
      <c r="G41" s="30"/>
      <c r="H41" s="30"/>
      <c r="I41" s="30"/>
      <c r="J41" s="30"/>
      <c r="K41" s="30"/>
      <c r="L41" s="30"/>
      <c r="M41" s="30"/>
      <c r="N41" s="30"/>
      <c r="P41" s="2"/>
    </row>
    <row r="42" spans="1:16" ht="12.75" customHeight="1" x14ac:dyDescent="0.2">
      <c r="A42" s="1" t="s">
        <v>25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P42" s="2"/>
    </row>
    <row r="43" spans="1:16" ht="12.75" customHeight="1" x14ac:dyDescent="0.2">
      <c r="A43" s="1" t="s">
        <v>26</v>
      </c>
      <c r="B43" s="31"/>
      <c r="C43" s="31"/>
      <c r="D43" s="31"/>
      <c r="E43" s="31"/>
      <c r="F43" s="30"/>
      <c r="G43" s="30"/>
      <c r="H43" s="30"/>
      <c r="I43" s="30"/>
      <c r="J43" s="30"/>
      <c r="K43" s="30"/>
      <c r="L43" s="30"/>
      <c r="M43" s="30"/>
      <c r="N43" s="30"/>
      <c r="P43" s="2"/>
    </row>
    <row r="44" spans="1:16" ht="12.75" customHeight="1" x14ac:dyDescent="0.2">
      <c r="A44" s="1" t="s">
        <v>27</v>
      </c>
      <c r="B44" s="31"/>
      <c r="C44" s="31"/>
      <c r="D44" s="31"/>
      <c r="E44" s="31"/>
      <c r="F44" s="30"/>
      <c r="G44" s="30"/>
      <c r="H44" s="30"/>
      <c r="I44" s="30"/>
      <c r="J44" s="30"/>
      <c r="K44" s="30"/>
      <c r="L44" s="30"/>
      <c r="M44" s="30"/>
      <c r="N44" s="30"/>
      <c r="P44" s="2"/>
    </row>
    <row r="45" spans="1:16" ht="12.75" customHeight="1" x14ac:dyDescent="0.2">
      <c r="A45" s="1" t="s">
        <v>28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P45" s="2"/>
    </row>
    <row r="46" spans="1:16" ht="12.75" customHeight="1" x14ac:dyDescent="0.2">
      <c r="A46" s="1" t="s">
        <v>73</v>
      </c>
      <c r="B46" s="31"/>
      <c r="C46" s="31"/>
      <c r="D46" s="31"/>
      <c r="E46" s="31"/>
      <c r="F46" s="30"/>
      <c r="G46" s="30"/>
      <c r="H46" s="30"/>
      <c r="I46" s="30"/>
      <c r="J46" s="30"/>
      <c r="K46" s="30"/>
      <c r="L46" s="30"/>
      <c r="M46" s="30"/>
      <c r="N46" s="30"/>
      <c r="P46" s="2"/>
    </row>
    <row r="47" spans="1:16" ht="12.75" customHeight="1" x14ac:dyDescent="0.2">
      <c r="A47" s="1" t="s">
        <v>73</v>
      </c>
      <c r="B47" s="31"/>
      <c r="C47" s="31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30"/>
      <c r="P47" s="2"/>
    </row>
    <row r="48" spans="1:16" ht="12.75" customHeight="1" x14ac:dyDescent="0.2">
      <c r="A48" s="5" t="s">
        <v>29</v>
      </c>
      <c r="B48" s="37">
        <f>SUM(B20:B47)</f>
        <v>0</v>
      </c>
      <c r="C48" s="15">
        <f>SUM(C20:C47)</f>
        <v>0</v>
      </c>
      <c r="D48" s="15">
        <f>SUM(D20:D47)</f>
        <v>0</v>
      </c>
      <c r="E48" s="15">
        <f t="shared" ref="E48:N48" si="3">SUM(E20:E47)</f>
        <v>0</v>
      </c>
      <c r="F48" s="15">
        <f t="shared" si="3"/>
        <v>0</v>
      </c>
      <c r="G48" s="15">
        <f t="shared" si="3"/>
        <v>0</v>
      </c>
      <c r="H48" s="15">
        <f t="shared" si="3"/>
        <v>0</v>
      </c>
      <c r="I48" s="15">
        <f t="shared" si="3"/>
        <v>0</v>
      </c>
      <c r="J48" s="15">
        <f t="shared" si="3"/>
        <v>0</v>
      </c>
      <c r="K48" s="15">
        <f t="shared" si="3"/>
        <v>0</v>
      </c>
      <c r="L48" s="15">
        <f t="shared" si="3"/>
        <v>0</v>
      </c>
      <c r="M48" s="15">
        <f t="shared" si="3"/>
        <v>0</v>
      </c>
      <c r="N48" s="15">
        <f t="shared" si="3"/>
        <v>0</v>
      </c>
      <c r="P48" s="2"/>
    </row>
    <row r="49" spans="1:16" ht="9" customHeight="1" x14ac:dyDescent="0.2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6" ht="12.75" customHeight="1" thickBot="1" x14ac:dyDescent="0.25">
      <c r="A50" s="6" t="s">
        <v>30</v>
      </c>
      <c r="B50" s="21"/>
      <c r="C50" s="16">
        <f>(0+(C17))-(0+(C48))</f>
        <v>0</v>
      </c>
      <c r="D50" s="16">
        <f>(0+(D17))-(0+(D48))</f>
        <v>0</v>
      </c>
      <c r="E50" s="16">
        <f t="shared" ref="E50:N50" si="4">(0+(E17))-(0+(E48))</f>
        <v>0</v>
      </c>
      <c r="F50" s="16">
        <f t="shared" si="4"/>
        <v>0</v>
      </c>
      <c r="G50" s="16">
        <f t="shared" si="4"/>
        <v>0</v>
      </c>
      <c r="H50" s="16">
        <f t="shared" si="4"/>
        <v>0</v>
      </c>
      <c r="I50" s="16">
        <f t="shared" si="4"/>
        <v>0</v>
      </c>
      <c r="J50" s="16">
        <f t="shared" si="4"/>
        <v>0</v>
      </c>
      <c r="K50" s="16">
        <f t="shared" si="4"/>
        <v>0</v>
      </c>
      <c r="L50" s="16">
        <f t="shared" si="4"/>
        <v>0</v>
      </c>
      <c r="M50" s="16">
        <f t="shared" si="4"/>
        <v>0</v>
      </c>
      <c r="N50" s="16">
        <f t="shared" si="4"/>
        <v>0</v>
      </c>
      <c r="P50" s="2"/>
    </row>
    <row r="51" spans="1:16" ht="12.75" customHeight="1" thickTop="1" x14ac:dyDescent="0.2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6" ht="12.75" customHeight="1" x14ac:dyDescent="0.2">
      <c r="A52" s="3" t="s">
        <v>31</v>
      </c>
      <c r="B52" s="1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6" ht="12.75" customHeight="1" x14ac:dyDescent="0.2">
      <c r="A53" s="1" t="s">
        <v>32</v>
      </c>
      <c r="B53" s="1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P53" s="2"/>
    </row>
    <row r="54" spans="1:16" ht="12.75" customHeight="1" x14ac:dyDescent="0.2">
      <c r="A54" s="1" t="s">
        <v>33</v>
      </c>
      <c r="B54" s="1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P54" s="2"/>
    </row>
    <row r="55" spans="1:16" ht="12.75" customHeight="1" x14ac:dyDescent="0.2">
      <c r="A55" s="5" t="s">
        <v>34</v>
      </c>
      <c r="B55" s="20"/>
      <c r="C55" s="15">
        <f>SUM(C53:C54)</f>
        <v>0</v>
      </c>
      <c r="D55" s="15">
        <f>SUM(D53:D54)</f>
        <v>0</v>
      </c>
      <c r="E55" s="15">
        <f t="shared" ref="E55:J55" si="5">SUM(E53:E54)</f>
        <v>0</v>
      </c>
      <c r="F55" s="15">
        <f t="shared" si="5"/>
        <v>0</v>
      </c>
      <c r="G55" s="15">
        <f t="shared" si="5"/>
        <v>0</v>
      </c>
      <c r="H55" s="15">
        <f t="shared" si="5"/>
        <v>0</v>
      </c>
      <c r="I55" s="15">
        <f t="shared" si="5"/>
        <v>0</v>
      </c>
      <c r="J55" s="15">
        <f t="shared" si="5"/>
        <v>0</v>
      </c>
      <c r="K55" s="15">
        <f t="shared" ref="K55:M55" si="6">SUM(K53:K54)</f>
        <v>0</v>
      </c>
      <c r="L55" s="15">
        <f t="shared" si="6"/>
        <v>0</v>
      </c>
      <c r="M55" s="15">
        <f t="shared" si="6"/>
        <v>0</v>
      </c>
      <c r="N55" s="15">
        <f t="shared" ref="N55" si="7">SUM(N53:N54)</f>
        <v>0</v>
      </c>
      <c r="P55" s="2"/>
    </row>
    <row r="56" spans="1:16" ht="12.75" customHeight="1" x14ac:dyDescent="0.2">
      <c r="A56" s="1"/>
      <c r="B56" s="19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P56" s="2"/>
    </row>
    <row r="57" spans="1:16" ht="12.75" customHeight="1" thickBot="1" x14ac:dyDescent="0.25">
      <c r="A57" s="6" t="s">
        <v>35</v>
      </c>
      <c r="B57" s="21"/>
      <c r="C57" s="16">
        <f>(0+(C50)-(C55)+(0))-(0)</f>
        <v>0</v>
      </c>
      <c r="D57" s="16">
        <f>(0+(D50)-(D55)+(0))-(0)</f>
        <v>0</v>
      </c>
      <c r="E57" s="16">
        <f t="shared" ref="E57:N57" si="8">(0+(E50)-(E55)+(0))-(0)</f>
        <v>0</v>
      </c>
      <c r="F57" s="16">
        <f t="shared" si="8"/>
        <v>0</v>
      </c>
      <c r="G57" s="16">
        <f t="shared" si="8"/>
        <v>0</v>
      </c>
      <c r="H57" s="16">
        <f t="shared" si="8"/>
        <v>0</v>
      </c>
      <c r="I57" s="16">
        <f t="shared" si="8"/>
        <v>0</v>
      </c>
      <c r="J57" s="16">
        <f>(0+(J50)-(J55)+(0))-(0)</f>
        <v>0</v>
      </c>
      <c r="K57" s="16">
        <f t="shared" si="8"/>
        <v>0</v>
      </c>
      <c r="L57" s="16">
        <f t="shared" si="8"/>
        <v>0</v>
      </c>
      <c r="M57" s="16">
        <f t="shared" si="8"/>
        <v>0</v>
      </c>
      <c r="N57" s="16">
        <f t="shared" si="8"/>
        <v>0</v>
      </c>
      <c r="P57" s="2"/>
    </row>
    <row r="58" spans="1:16" ht="10.5" customHeight="1" thickTop="1" x14ac:dyDescent="0.2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1:16" ht="12.75" customHeight="1" x14ac:dyDescent="0.2">
      <c r="A59" s="3" t="s">
        <v>36</v>
      </c>
      <c r="B59" s="12"/>
      <c r="C59" s="12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1:16" ht="12.75" customHeight="1" x14ac:dyDescent="0.2">
      <c r="A60" s="1" t="s">
        <v>42</v>
      </c>
      <c r="B60" s="19"/>
      <c r="C60" s="34">
        <v>0</v>
      </c>
      <c r="D60" s="33">
        <f t="shared" ref="D60:N60" si="9">C62</f>
        <v>0</v>
      </c>
      <c r="E60" s="33">
        <f t="shared" si="9"/>
        <v>0</v>
      </c>
      <c r="F60" s="33">
        <f t="shared" si="9"/>
        <v>0</v>
      </c>
      <c r="G60" s="33">
        <f t="shared" si="9"/>
        <v>0</v>
      </c>
      <c r="H60" s="33">
        <f t="shared" si="9"/>
        <v>0</v>
      </c>
      <c r="I60" s="33">
        <f t="shared" si="9"/>
        <v>0</v>
      </c>
      <c r="J60" s="33">
        <f t="shared" si="9"/>
        <v>0</v>
      </c>
      <c r="K60" s="33">
        <f t="shared" si="9"/>
        <v>0</v>
      </c>
      <c r="L60" s="33">
        <f t="shared" si="9"/>
        <v>0</v>
      </c>
      <c r="M60" s="33">
        <f t="shared" si="9"/>
        <v>0</v>
      </c>
      <c r="N60" s="33">
        <f t="shared" si="9"/>
        <v>0</v>
      </c>
      <c r="P60" s="2"/>
    </row>
    <row r="61" spans="1:16" ht="12.75" customHeight="1" x14ac:dyDescent="0.2">
      <c r="A61" s="1" t="s">
        <v>37</v>
      </c>
      <c r="B61" s="19"/>
      <c r="C61" s="13">
        <f t="shared" ref="C61" si="10">C57</f>
        <v>0</v>
      </c>
      <c r="D61" s="13">
        <f t="shared" ref="D61:J61" si="11">D57</f>
        <v>0</v>
      </c>
      <c r="E61" s="13">
        <f>E57</f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 t="shared" si="11"/>
        <v>0</v>
      </c>
      <c r="J61" s="13">
        <f t="shared" si="11"/>
        <v>0</v>
      </c>
      <c r="K61" s="13">
        <f t="shared" ref="K61:M61" si="12">K57</f>
        <v>0</v>
      </c>
      <c r="L61" s="13">
        <f t="shared" si="12"/>
        <v>0</v>
      </c>
      <c r="M61" s="13">
        <f t="shared" si="12"/>
        <v>0</v>
      </c>
      <c r="N61" s="13">
        <f t="shared" ref="N61" si="13">N57</f>
        <v>0</v>
      </c>
      <c r="P61" s="2"/>
    </row>
    <row r="62" spans="1:16" ht="12.75" customHeight="1" x14ac:dyDescent="0.2">
      <c r="A62" s="1" t="s">
        <v>43</v>
      </c>
      <c r="B62" s="19"/>
      <c r="C62" s="33">
        <f>C60+C61</f>
        <v>0</v>
      </c>
      <c r="D62" s="33">
        <f>C60+D61</f>
        <v>0</v>
      </c>
      <c r="E62" s="33">
        <f t="shared" ref="E62:J62" si="14">E60+E61</f>
        <v>0</v>
      </c>
      <c r="F62" s="33">
        <f t="shared" si="14"/>
        <v>0</v>
      </c>
      <c r="G62" s="33">
        <f t="shared" si="14"/>
        <v>0</v>
      </c>
      <c r="H62" s="33">
        <f t="shared" si="14"/>
        <v>0</v>
      </c>
      <c r="I62" s="33">
        <f t="shared" si="14"/>
        <v>0</v>
      </c>
      <c r="J62" s="33">
        <f t="shared" si="14"/>
        <v>0</v>
      </c>
      <c r="K62" s="33">
        <f t="shared" ref="K62:M62" si="15">K60+K61</f>
        <v>0</v>
      </c>
      <c r="L62" s="33">
        <f t="shared" si="15"/>
        <v>0</v>
      </c>
      <c r="M62" s="33">
        <f t="shared" si="15"/>
        <v>0</v>
      </c>
      <c r="N62" s="33">
        <f>N60+N61</f>
        <v>0</v>
      </c>
      <c r="P62" s="2"/>
    </row>
    <row r="63" spans="1:16" ht="12.75" customHeight="1" x14ac:dyDescent="0.2">
      <c r="C63"/>
    </row>
    <row r="64" spans="1:16" ht="12.75" customHeight="1" x14ac:dyDescent="0.2">
      <c r="A64" s="26" t="s">
        <v>49</v>
      </c>
      <c r="B64" s="27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12.75" customHeight="1" x14ac:dyDescent="0.2">
      <c r="A65" s="28" t="s">
        <v>50</v>
      </c>
      <c r="B65" s="27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12.75" customHeight="1" x14ac:dyDescent="0.2">
      <c r="A66" s="28" t="s">
        <v>80</v>
      </c>
      <c r="B66" s="27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12.75" customHeight="1" thickBot="1" x14ac:dyDescent="0.25">
      <c r="A67" s="39" t="s">
        <v>48</v>
      </c>
      <c r="B67" s="42"/>
      <c r="C67" s="43">
        <f>SUM(C62-C64-C65-C66)</f>
        <v>0</v>
      </c>
      <c r="D67" s="43">
        <f>SUM(D62-D64-D65-D66)</f>
        <v>0</v>
      </c>
      <c r="E67" s="43">
        <f t="shared" ref="E67:N67" si="16">SUM(E62-E64-E65-E66)</f>
        <v>0</v>
      </c>
      <c r="F67" s="43">
        <f t="shared" si="16"/>
        <v>0</v>
      </c>
      <c r="G67" s="43">
        <f t="shared" si="16"/>
        <v>0</v>
      </c>
      <c r="H67" s="43">
        <f t="shared" si="16"/>
        <v>0</v>
      </c>
      <c r="I67" s="43">
        <f t="shared" si="16"/>
        <v>0</v>
      </c>
      <c r="J67" s="43">
        <f t="shared" si="16"/>
        <v>0</v>
      </c>
      <c r="K67" s="43">
        <f t="shared" si="16"/>
        <v>0</v>
      </c>
      <c r="L67" s="43">
        <f t="shared" si="16"/>
        <v>0</v>
      </c>
      <c r="M67" s="43">
        <f t="shared" si="16"/>
        <v>0</v>
      </c>
      <c r="N67" s="43">
        <f t="shared" si="16"/>
        <v>0</v>
      </c>
    </row>
    <row r="68" spans="1:14" ht="12.75" customHeight="1" thickTop="1" x14ac:dyDescent="0.2"/>
    <row r="70" spans="1:14" ht="12.75" customHeight="1" x14ac:dyDescent="0.2">
      <c r="A70" s="39" t="s">
        <v>71</v>
      </c>
      <c r="B70" s="42">
        <f>'Lease &amp; Contract Commitments'!F11</f>
        <v>0</v>
      </c>
      <c r="C70" s="42"/>
    </row>
    <row r="71" spans="1:14" ht="12.75" customHeight="1" x14ac:dyDescent="0.2">
      <c r="A71" s="39" t="s">
        <v>61</v>
      </c>
      <c r="B71" s="42">
        <f>'Unexpended Grants'!F19</f>
        <v>0</v>
      </c>
      <c r="C71" s="42"/>
    </row>
  </sheetData>
  <mergeCells count="1">
    <mergeCell ref="J3:M3"/>
  </mergeCells>
  <pageMargins left="0.15748031496062992" right="0.15748031496062992" top="0.19685039370078741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F27" sqref="F27"/>
    </sheetView>
  </sheetViews>
  <sheetFormatPr defaultRowHeight="12.75" x14ac:dyDescent="0.2"/>
  <cols>
    <col min="1" max="1" width="16.28515625" customWidth="1"/>
    <col min="2" max="2" width="26.5703125" customWidth="1"/>
    <col min="3" max="3" width="12.5703125" customWidth="1"/>
    <col min="4" max="4" width="16.7109375" customWidth="1"/>
    <col min="5" max="5" width="16.85546875" customWidth="1"/>
    <col min="6" max="6" width="13.5703125" customWidth="1"/>
    <col min="7" max="7" width="21.42578125" customWidth="1"/>
  </cols>
  <sheetData>
    <row r="1" spans="1:7" s="39" customFormat="1" ht="39.75" customHeight="1" x14ac:dyDescent="0.2">
      <c r="A1" s="39" t="s">
        <v>62</v>
      </c>
      <c r="B1" s="39" t="s">
        <v>63</v>
      </c>
      <c r="C1" s="39" t="s">
        <v>64</v>
      </c>
      <c r="D1" s="38" t="s">
        <v>67</v>
      </c>
      <c r="E1" s="39" t="s">
        <v>65</v>
      </c>
      <c r="F1" s="38" t="s">
        <v>66</v>
      </c>
      <c r="G1" s="39" t="s">
        <v>70</v>
      </c>
    </row>
    <row r="2" spans="1:7" x14ac:dyDescent="0.2">
      <c r="A2" s="29"/>
      <c r="B2" s="29"/>
      <c r="C2" s="44"/>
      <c r="D2" s="29"/>
      <c r="E2" s="29"/>
      <c r="F2" s="45">
        <f>SUM(C2*D2)</f>
        <v>0</v>
      </c>
      <c r="G2" s="29"/>
    </row>
    <row r="3" spans="1:7" x14ac:dyDescent="0.2">
      <c r="A3" s="29"/>
      <c r="B3" s="29"/>
      <c r="C3" s="44"/>
      <c r="D3" s="29"/>
      <c r="E3" s="29"/>
      <c r="F3" s="45"/>
      <c r="G3" s="29"/>
    </row>
    <row r="4" spans="1:7" x14ac:dyDescent="0.2">
      <c r="A4" s="29"/>
      <c r="B4" s="29"/>
      <c r="C4" s="44"/>
      <c r="D4" s="29"/>
      <c r="E4" s="29"/>
      <c r="F4" s="45"/>
      <c r="G4" s="29"/>
    </row>
    <row r="5" spans="1:7" x14ac:dyDescent="0.2">
      <c r="A5" s="29"/>
      <c r="B5" s="29"/>
      <c r="C5" s="44"/>
      <c r="D5" s="29"/>
      <c r="E5" s="29"/>
      <c r="F5" s="45"/>
      <c r="G5" s="29"/>
    </row>
    <row r="6" spans="1:7" x14ac:dyDescent="0.2">
      <c r="A6" s="29"/>
      <c r="B6" s="29"/>
      <c r="C6" s="44"/>
      <c r="D6" s="29"/>
      <c r="E6" s="29"/>
      <c r="F6" s="45"/>
      <c r="G6" s="29"/>
    </row>
    <row r="7" spans="1:7" x14ac:dyDescent="0.2">
      <c r="A7" s="29"/>
      <c r="B7" s="29"/>
      <c r="C7" s="44"/>
      <c r="D7" s="29"/>
      <c r="E7" s="29"/>
      <c r="F7" s="45"/>
      <c r="G7" s="29"/>
    </row>
    <row r="8" spans="1:7" x14ac:dyDescent="0.2">
      <c r="A8" s="29"/>
      <c r="B8" s="29"/>
      <c r="C8" s="44"/>
      <c r="D8" s="29"/>
      <c r="E8" s="29"/>
      <c r="F8" s="45"/>
      <c r="G8" s="29"/>
    </row>
    <row r="9" spans="1:7" x14ac:dyDescent="0.2">
      <c r="A9" s="29"/>
      <c r="B9" s="29"/>
      <c r="C9" s="44"/>
      <c r="D9" s="29"/>
      <c r="E9" s="29"/>
      <c r="F9" s="45"/>
      <c r="G9" s="29"/>
    </row>
    <row r="10" spans="1:7" x14ac:dyDescent="0.2">
      <c r="A10" s="29"/>
      <c r="B10" s="29"/>
      <c r="C10" s="44"/>
      <c r="D10" s="29"/>
      <c r="E10" s="29"/>
      <c r="F10" s="45"/>
      <c r="G10" s="29"/>
    </row>
    <row r="11" spans="1:7" ht="13.5" thickBot="1" x14ac:dyDescent="0.25">
      <c r="D11" s="56" t="s">
        <v>68</v>
      </c>
      <c r="E11" s="56"/>
      <c r="F11" s="46">
        <f>SUM(F2:F10)</f>
        <v>0</v>
      </c>
    </row>
    <row r="12" spans="1:7" ht="13.5" thickTop="1" x14ac:dyDescent="0.2">
      <c r="F12" s="40"/>
    </row>
    <row r="13" spans="1:7" x14ac:dyDescent="0.2">
      <c r="F13" s="40"/>
    </row>
    <row r="14" spans="1:7" x14ac:dyDescent="0.2">
      <c r="F14" s="40"/>
    </row>
    <row r="15" spans="1:7" x14ac:dyDescent="0.2">
      <c r="F15" s="40"/>
    </row>
  </sheetData>
  <mergeCells count="1">
    <mergeCell ref="D11:E1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&amp;C&amp;"Arial,Bold"&amp;14Summary of Lease &amp; Contract Commitments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D31" sqref="D31"/>
    </sheetView>
  </sheetViews>
  <sheetFormatPr defaultRowHeight="12.75" x14ac:dyDescent="0.2"/>
  <cols>
    <col min="1" max="1" width="12.85546875" customWidth="1"/>
    <col min="2" max="2" width="18.42578125" customWidth="1"/>
    <col min="3" max="3" width="19.140625" customWidth="1"/>
    <col min="4" max="4" width="16.85546875" customWidth="1"/>
    <col min="5" max="5" width="13.42578125" customWidth="1"/>
    <col min="6" max="6" width="16" customWidth="1"/>
    <col min="7" max="7" width="13.85546875" customWidth="1"/>
    <col min="8" max="8" width="13.5703125" customWidth="1"/>
  </cols>
  <sheetData>
    <row r="1" spans="1:8" s="39" customFormat="1" ht="27.75" customHeight="1" x14ac:dyDescent="0.2">
      <c r="A1" s="38" t="s">
        <v>52</v>
      </c>
      <c r="B1" s="39" t="s">
        <v>53</v>
      </c>
      <c r="C1" s="39" t="s">
        <v>59</v>
      </c>
      <c r="D1" s="39" t="s">
        <v>54</v>
      </c>
      <c r="E1" s="39" t="s">
        <v>55</v>
      </c>
      <c r="F1" s="39" t="s">
        <v>56</v>
      </c>
      <c r="G1" s="38" t="s">
        <v>57</v>
      </c>
      <c r="H1" s="38" t="s">
        <v>58</v>
      </c>
    </row>
    <row r="2" spans="1:8" x14ac:dyDescent="0.2">
      <c r="A2" s="29"/>
      <c r="B2" s="29"/>
      <c r="C2" s="29"/>
      <c r="D2" s="54"/>
      <c r="E2" s="54"/>
      <c r="F2" s="45">
        <f>SUM(D2-E2)</f>
        <v>0</v>
      </c>
      <c r="G2" s="29"/>
      <c r="H2" s="29"/>
    </row>
    <row r="3" spans="1:8" x14ac:dyDescent="0.2">
      <c r="A3" s="29"/>
      <c r="B3" s="29"/>
      <c r="C3" s="29"/>
      <c r="D3" s="54"/>
      <c r="E3" s="54"/>
      <c r="F3" s="45"/>
      <c r="G3" s="29"/>
      <c r="H3" s="29"/>
    </row>
    <row r="4" spans="1:8" x14ac:dyDescent="0.2">
      <c r="A4" s="29"/>
      <c r="B4" s="29"/>
      <c r="C4" s="29"/>
      <c r="D4" s="54"/>
      <c r="E4" s="54"/>
      <c r="F4" s="45"/>
      <c r="G4" s="29"/>
      <c r="H4" s="29"/>
    </row>
    <row r="5" spans="1:8" x14ac:dyDescent="0.2">
      <c r="A5" s="29"/>
      <c r="B5" s="29"/>
      <c r="C5" s="29"/>
      <c r="D5" s="54"/>
      <c r="E5" s="54"/>
      <c r="F5" s="45"/>
      <c r="G5" s="29"/>
      <c r="H5" s="29"/>
    </row>
    <row r="6" spans="1:8" x14ac:dyDescent="0.2">
      <c r="A6" s="29"/>
      <c r="B6" s="29"/>
      <c r="C6" s="29"/>
      <c r="D6" s="54"/>
      <c r="E6" s="54"/>
      <c r="F6" s="45"/>
      <c r="G6" s="29"/>
      <c r="H6" s="29"/>
    </row>
    <row r="7" spans="1:8" x14ac:dyDescent="0.2">
      <c r="A7" s="29"/>
      <c r="B7" s="29"/>
      <c r="C7" s="29"/>
      <c r="D7" s="54"/>
      <c r="E7" s="54"/>
      <c r="F7" s="45"/>
      <c r="G7" s="29"/>
      <c r="H7" s="29"/>
    </row>
    <row r="8" spans="1:8" x14ac:dyDescent="0.2">
      <c r="A8" s="29"/>
      <c r="B8" s="29"/>
      <c r="C8" s="29"/>
      <c r="D8" s="54"/>
      <c r="E8" s="54"/>
      <c r="F8" s="45"/>
      <c r="G8" s="29"/>
      <c r="H8" s="29"/>
    </row>
    <row r="9" spans="1:8" x14ac:dyDescent="0.2">
      <c r="A9" s="29"/>
      <c r="B9" s="29"/>
      <c r="C9" s="29"/>
      <c r="D9" s="54"/>
      <c r="E9" s="54"/>
      <c r="F9" s="45"/>
      <c r="G9" s="29"/>
      <c r="H9" s="29"/>
    </row>
    <row r="10" spans="1:8" x14ac:dyDescent="0.2">
      <c r="A10" s="29"/>
      <c r="B10" s="29"/>
      <c r="C10" s="29"/>
      <c r="D10" s="54"/>
      <c r="E10" s="54"/>
      <c r="F10" s="45"/>
      <c r="G10" s="29"/>
      <c r="H10" s="29"/>
    </row>
    <row r="11" spans="1:8" x14ac:dyDescent="0.2">
      <c r="A11" s="29"/>
      <c r="B11" s="29"/>
      <c r="C11" s="29"/>
      <c r="D11" s="54"/>
      <c r="E11" s="54"/>
      <c r="F11" s="45"/>
      <c r="G11" s="29"/>
      <c r="H11" s="29"/>
    </row>
    <row r="12" spans="1:8" x14ac:dyDescent="0.2">
      <c r="A12" s="29"/>
      <c r="B12" s="29"/>
      <c r="C12" s="29"/>
      <c r="D12" s="54"/>
      <c r="E12" s="54"/>
      <c r="F12" s="45"/>
      <c r="G12" s="29"/>
      <c r="H12" s="29"/>
    </row>
    <row r="13" spans="1:8" x14ac:dyDescent="0.2">
      <c r="A13" s="29"/>
      <c r="B13" s="29"/>
      <c r="C13" s="29"/>
      <c r="D13" s="54"/>
      <c r="E13" s="54"/>
      <c r="F13" s="45"/>
      <c r="G13" s="29"/>
      <c r="H13" s="29"/>
    </row>
    <row r="14" spans="1:8" x14ac:dyDescent="0.2">
      <c r="A14" s="29"/>
      <c r="B14" s="29"/>
      <c r="C14" s="29"/>
      <c r="D14" s="54"/>
      <c r="E14" s="54"/>
      <c r="F14" s="45"/>
      <c r="G14" s="29"/>
      <c r="H14" s="29"/>
    </row>
    <row r="15" spans="1:8" x14ac:dyDescent="0.2">
      <c r="A15" s="29"/>
      <c r="B15" s="29"/>
      <c r="C15" s="29"/>
      <c r="D15" s="54"/>
      <c r="E15" s="54"/>
      <c r="F15" s="45"/>
      <c r="G15" s="29"/>
      <c r="H15" s="29"/>
    </row>
    <row r="16" spans="1:8" x14ac:dyDescent="0.2">
      <c r="A16" s="29"/>
      <c r="B16" s="29"/>
      <c r="C16" s="29"/>
      <c r="D16" s="54"/>
      <c r="E16" s="54"/>
      <c r="F16" s="45"/>
      <c r="G16" s="29"/>
      <c r="H16" s="29"/>
    </row>
    <row r="17" spans="1:8" x14ac:dyDescent="0.2">
      <c r="A17" s="29"/>
      <c r="B17" s="29"/>
      <c r="C17" s="29"/>
      <c r="D17" s="54"/>
      <c r="E17" s="54"/>
      <c r="F17" s="45"/>
      <c r="G17" s="29"/>
      <c r="H17" s="29"/>
    </row>
    <row r="18" spans="1:8" x14ac:dyDescent="0.2">
      <c r="A18" s="29"/>
      <c r="B18" s="29"/>
      <c r="C18" s="29"/>
      <c r="D18" s="54"/>
      <c r="E18" s="54"/>
      <c r="F18" s="45"/>
      <c r="G18" s="29"/>
      <c r="H18" s="29"/>
    </row>
    <row r="19" spans="1:8" ht="13.5" thickBot="1" x14ac:dyDescent="0.25">
      <c r="E19" s="41" t="s">
        <v>60</v>
      </c>
      <c r="F19" s="46">
        <f>SUM(F2:F18)</f>
        <v>0</v>
      </c>
    </row>
    <row r="20" spans="1:8" ht="13.5" thickTop="1" x14ac:dyDescent="0.2"/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&amp;C&amp;"Arial,Bold"&amp;12Summary of Unexpended Grants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E512-7D2B-48DC-A1E3-A3105573437C}">
  <dimension ref="A1"/>
  <sheetViews>
    <sheetView workbookViewId="0">
      <selection activeCell="O26" sqref="O26"/>
    </sheetView>
  </sheetViews>
  <sheetFormatPr defaultRowHeight="12.75" x14ac:dyDescent="0.2"/>
  <sheetData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DCAA-D402-478F-96C1-630DBFBF2D77}">
  <dimension ref="A1:M4"/>
  <sheetViews>
    <sheetView workbookViewId="0">
      <selection activeCell="D12" sqref="D12"/>
    </sheetView>
  </sheetViews>
  <sheetFormatPr defaultRowHeight="12.75" x14ac:dyDescent="0.2"/>
  <cols>
    <col min="1" max="1" width="18.5703125" customWidth="1"/>
  </cols>
  <sheetData>
    <row r="1" spans="1:13" x14ac:dyDescent="0.2">
      <c r="B1" s="17">
        <f>'Cashflow Forecast'!C5</f>
        <v>44287</v>
      </c>
      <c r="C1" s="17">
        <f>'Cashflow Forecast'!D5</f>
        <v>44317</v>
      </c>
      <c r="D1" s="17">
        <f>'Cashflow Forecast'!E5</f>
        <v>44348</v>
      </c>
      <c r="E1" s="17">
        <f>'Cashflow Forecast'!F5</f>
        <v>44378</v>
      </c>
      <c r="F1" s="17">
        <f>'Cashflow Forecast'!G5</f>
        <v>44409</v>
      </c>
      <c r="G1" s="17">
        <f>'Cashflow Forecast'!H5</f>
        <v>44440</v>
      </c>
      <c r="H1" s="17">
        <f>'Cashflow Forecast'!I5</f>
        <v>44470</v>
      </c>
      <c r="I1" s="17">
        <f>'Cashflow Forecast'!J5</f>
        <v>44501</v>
      </c>
      <c r="J1" s="17">
        <f>'Cashflow Forecast'!K5</f>
        <v>44531</v>
      </c>
      <c r="K1" s="17">
        <f>'Cashflow Forecast'!L5</f>
        <v>44562</v>
      </c>
      <c r="L1" s="17">
        <f>'Cashflow Forecast'!M5</f>
        <v>44593</v>
      </c>
      <c r="M1" s="57">
        <f>'Cashflow Forecast'!N5</f>
        <v>44621</v>
      </c>
    </row>
    <row r="2" spans="1:13" x14ac:dyDescent="0.2">
      <c r="A2" t="s">
        <v>81</v>
      </c>
      <c r="B2">
        <f>'Cashflow Forecast'!C17</f>
        <v>0</v>
      </c>
      <c r="C2">
        <f>'Cashflow Forecast'!D17</f>
        <v>0</v>
      </c>
      <c r="D2">
        <f>'Cashflow Forecast'!E17</f>
        <v>0</v>
      </c>
      <c r="E2">
        <f>'Cashflow Forecast'!F17</f>
        <v>0</v>
      </c>
      <c r="F2">
        <f>'Cashflow Forecast'!G17</f>
        <v>0</v>
      </c>
      <c r="G2">
        <f>'Cashflow Forecast'!H17</f>
        <v>0</v>
      </c>
      <c r="H2">
        <f>'Cashflow Forecast'!I17</f>
        <v>0</v>
      </c>
      <c r="I2">
        <f>'Cashflow Forecast'!J17</f>
        <v>0</v>
      </c>
      <c r="J2">
        <f>'Cashflow Forecast'!K17</f>
        <v>0</v>
      </c>
      <c r="K2">
        <f>'Cashflow Forecast'!L17</f>
        <v>0</v>
      </c>
      <c r="L2">
        <f>'Cashflow Forecast'!M17</f>
        <v>0</v>
      </c>
      <c r="M2">
        <f>'Cashflow Forecast'!N17</f>
        <v>0</v>
      </c>
    </row>
    <row r="3" spans="1:13" x14ac:dyDescent="0.2">
      <c r="A3" t="s">
        <v>82</v>
      </c>
      <c r="B3">
        <f>'Cashflow Forecast'!C48</f>
        <v>0</v>
      </c>
      <c r="C3">
        <f>'Cashflow Forecast'!D48</f>
        <v>0</v>
      </c>
      <c r="D3">
        <f>'Cashflow Forecast'!E48</f>
        <v>0</v>
      </c>
      <c r="E3">
        <f>'Cashflow Forecast'!F48</f>
        <v>0</v>
      </c>
      <c r="F3">
        <f>'Cashflow Forecast'!G48</f>
        <v>0</v>
      </c>
      <c r="G3">
        <f>'Cashflow Forecast'!H48</f>
        <v>0</v>
      </c>
      <c r="H3">
        <f>'Cashflow Forecast'!I48</f>
        <v>0</v>
      </c>
      <c r="I3">
        <f>'Cashflow Forecast'!J48</f>
        <v>0</v>
      </c>
      <c r="J3">
        <f>'Cashflow Forecast'!K48</f>
        <v>0</v>
      </c>
      <c r="K3">
        <f>'Cashflow Forecast'!L48</f>
        <v>0</v>
      </c>
      <c r="L3">
        <f>'Cashflow Forecast'!M48</f>
        <v>0</v>
      </c>
      <c r="M3">
        <f>'Cashflow Forecast'!N48</f>
        <v>0</v>
      </c>
    </row>
    <row r="4" spans="1:13" x14ac:dyDescent="0.2">
      <c r="A4" t="s">
        <v>48</v>
      </c>
      <c r="B4">
        <f>'Cashflow Forecast'!C67-'Cashflow Forecast'!B71</f>
        <v>0</v>
      </c>
      <c r="C4">
        <f>'Cashflow Forecast'!D67-'Cashflow Forecast'!B71</f>
        <v>0</v>
      </c>
      <c r="D4">
        <f>'Cashflow Forecast'!E67-'Cashflow Forecast'!B71</f>
        <v>0</v>
      </c>
      <c r="E4">
        <f>'Cashflow Forecast'!F67-'Cashflow Forecast'!B71</f>
        <v>0</v>
      </c>
      <c r="F4">
        <f>'Cashflow Forecast'!G67-'Cashflow Forecast'!B71</f>
        <v>0</v>
      </c>
      <c r="G4">
        <f>'Cashflow Forecast'!H67-'Cashflow Forecast'!B71</f>
        <v>0</v>
      </c>
      <c r="H4">
        <f>'Cashflow Forecast'!I67-'Cashflow Forecast'!B71</f>
        <v>0</v>
      </c>
      <c r="I4">
        <f>'Cashflow Forecast'!J67-'Cashflow Forecast'!B71</f>
        <v>0</v>
      </c>
      <c r="J4">
        <f>'Cashflow Forecast'!K67-'Cashflow Forecast'!B71</f>
        <v>0</v>
      </c>
      <c r="K4">
        <f>'Cashflow Forecast'!L67-'Cashflow Forecast'!B71</f>
        <v>0</v>
      </c>
      <c r="L4">
        <f>'Cashflow Forecast'!M67-'Cashflow Forecast'!B71</f>
        <v>0</v>
      </c>
      <c r="M4">
        <f>'Cashflow Forecast'!N67-'Cashflow Forecast'!B71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Cashflow Forecast</vt:lpstr>
      <vt:lpstr>Lease &amp; Contract Commitments</vt:lpstr>
      <vt:lpstr>Unexpended Grants</vt:lpstr>
      <vt:lpstr>Graph</vt:lpstr>
      <vt:lpstr>Data for Graph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Tracy</cp:lastModifiedBy>
  <cp:lastPrinted>2021-06-09T20:36:59Z</cp:lastPrinted>
  <dcterms:created xsi:type="dcterms:W3CDTF">2018-02-10T22:26:05Z</dcterms:created>
  <dcterms:modified xsi:type="dcterms:W3CDTF">2021-06-09T20:46:36Z</dcterms:modified>
</cp:coreProperties>
</file>